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'1кв'!$A$1:$E$50</definedName>
    <definedName name="_xlnm.Print_Area" localSheetId="1">'2кв'!$A$1:$E$49</definedName>
    <definedName name="_xlnm.Print_Area" localSheetId="2">'3кв'!$A$1:$E$50</definedName>
    <definedName name="_xlnm.Print_Area" localSheetId="3">'4кв'!$A$1:$E$49</definedName>
    <definedName name="_xlnm.Print_Area" localSheetId="4">отчет!$A$1:$C$38</definedName>
  </definedNames>
  <calcPr calcId="152511"/>
</workbook>
</file>

<file path=xl/calcChain.xml><?xml version="1.0" encoding="utf-8"?>
<calcChain xmlns="http://schemas.openxmlformats.org/spreadsheetml/2006/main">
  <c r="C20" i="27" l="1"/>
  <c r="C18" i="27"/>
  <c r="C15" i="27"/>
  <c r="C13" i="27"/>
  <c r="C14" i="27"/>
  <c r="C12" i="27"/>
  <c r="C9" i="27"/>
  <c r="C8" i="27"/>
  <c r="C6" i="27"/>
  <c r="B44" i="26"/>
  <c r="C26" i="27"/>
  <c r="C16" i="27"/>
  <c r="C10" i="27"/>
  <c r="E23" i="26"/>
  <c r="E22" i="26"/>
  <c r="C21" i="27" l="1"/>
  <c r="E26" i="26"/>
  <c r="B48" i="26" s="1"/>
  <c r="B49" i="26"/>
  <c r="B48" i="25"/>
  <c r="E25" i="25"/>
  <c r="B45" i="25" l="1"/>
  <c r="E23" i="25"/>
  <c r="E22" i="25"/>
  <c r="E27" i="25" s="1"/>
  <c r="B49" i="25" s="1"/>
  <c r="B50" i="25" l="1"/>
  <c r="B44" i="24"/>
  <c r="B47" i="24"/>
  <c r="E23" i="24"/>
  <c r="E22" i="24"/>
  <c r="E26" i="24" l="1"/>
  <c r="B48" i="24" s="1"/>
  <c r="B49" i="24"/>
  <c r="B48" i="23"/>
  <c r="E23" i="23"/>
  <c r="E22" i="23"/>
  <c r="E27" i="23" l="1"/>
  <c r="B49" i="23" s="1"/>
  <c r="B50" i="23" l="1"/>
</calcChain>
</file>

<file path=xl/sharedStrings.xml><?xml version="1.0" encoding="utf-8"?>
<sst xmlns="http://schemas.openxmlformats.org/spreadsheetml/2006/main" count="254" uniqueCount="95">
  <si>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</si>
  <si>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</si>
  <si>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</si>
  <si>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</si>
  <si>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</si>
  <si>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</si>
  <si>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</si>
  <si>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</si>
  <si>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</si>
  <si>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</si>
  <si>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</si>
  <si>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</si>
  <si>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</si>
  <si>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</si>
  <si>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</si>
  <si>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</si>
  <si>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</si>
  <si>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</si>
  <si>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</si>
  <si>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</si>
  <si>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</si>
  <si>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</si>
  <si>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</si>
  <si>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</si>
  <si>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</si>
  <si>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102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</si>
  <si>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Лаптиевой Тамары Александровны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</si>
  <si>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47 от 31.05.2015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</si>
  <si>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№49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</si>
  <si>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</si>
  <si>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</si>
  <si>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1 квартал</t>
  </si>
  <si>
    <t>руб.</t>
  </si>
  <si>
    <r>
      <t>Заказчик -</t>
    </r>
    <r>
      <rPr>
        <b/>
        <sz val="10.5"/>
        <color theme="1"/>
        <rFont val="Times New Roman"/>
        <family val="1"/>
        <charset val="204"/>
      </rPr>
      <t xml:space="preserve"> Собственники МКД, в лице председателя совета дома Лаптиевой Т.А.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</si>
  <si>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</si>
  <si>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</si>
  <si>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</si>
  <si>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</si>
  <si>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- 268,3м2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</si>
  <si>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</si>
  <si>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</si>
  <si>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</si>
  <si>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</si>
  <si>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</si>
  <si>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</si>
  <si>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 Бовкун А.А.</t>
    </r>
  </si>
  <si>
    <t>интернет Ростелеком</t>
  </si>
  <si>
    <t>Предъявлено населению 18464,4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</si>
  <si>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</si>
  <si>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</si>
  <si>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</si>
  <si>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</si>
  <si>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пятнадцать тысяч девятьсот  пятьдесят три рубля 82 копейки.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</si>
  <si>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</si>
  <si>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</si>
  <si>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</si>
  <si>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пятнадцать тысяч девятьсот  четыре рубля 82 копейки.</t>
  </si>
  <si>
    <t>за 3 квартал 2024 года</t>
  </si>
  <si>
    <t>30.09.2024 г.</t>
  </si>
  <si>
    <t>3 квартал</t>
  </si>
  <si>
    <t>Частичная покраска цоколя (кв.3)</t>
  </si>
  <si>
    <t>август</t>
  </si>
  <si>
    <t>ч/ч</t>
  </si>
  <si>
    <t xml:space="preserve">           2. Всего за период с "01" 07 2024 г. по "30" 09 2024 г. выполнено работ (оказано услуг) на общую сумму восемнадцать тысяч шестьсот восемьдесят четыре рубля 30 копеек.</t>
  </si>
  <si>
    <t>Предъявлено населению 20138,61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</si>
  <si>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</si>
  <si>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</si>
  <si>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</si>
  <si>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</si>
  <si>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</si>
  <si>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</si>
  <si>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</si>
  <si>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</si>
  <si>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</si>
  <si>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</si>
  <si>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</si>
  <si>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</si>
  <si>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</si>
  <si>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</si>
  <si>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</si>
  <si>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</si>
  <si>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</si>
  <si>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</si>
  <si>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</si>
  <si>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</si>
  <si>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</si>
  <si>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</si>
  <si>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</si>
  <si>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за 4 квартал 2024 года</t>
  </si>
  <si>
    <t>31.12.2024 г.</t>
  </si>
  <si>
    <t>4 квартал</t>
  </si>
  <si>
    <t xml:space="preserve">           2. Всего за период с "01" 10 2024 г. по "31" 12 2024 г. выполнено работ (оказано услуг) на общую сумму семнадцать тысяч триста восемьдесят пять рублей 84 копейки.</t>
  </si>
  <si>
    <t>по ж.д. ул. Пролетарская, д. 102</t>
  </si>
  <si>
    <t>Начислено всего 77 206,02</t>
  </si>
  <si>
    <t>Непредвиденные работы 4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</si>
</sst>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_ ;\-#,##0.00\ 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4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43" fontId="8" fillId="0" borderId="0" xfId="1" applyFont="1"/>
    <xf numFmtId="43" fontId="4" fillId="0" borderId="0" xfId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5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5" fontId="3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43" fontId="17" fillId="0" borderId="0" xfId="0" applyNumberFormat="1" applyFont="1"/>
    <xf numFmtId="49" fontId="3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5" fontId="3" fillId="0" borderId="0" xfId="1" applyNumberFormat="1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2" zoomScaleSheetLayoutView="100" workbookViewId="0">
      <selection activeCell="A27" sqref="A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42.75" customHeight="1" x14ac:dyDescent="0.25">
      <c r="A2" s="54" t="s">
        <v>12</v>
      </c>
      <c r="B2" s="55"/>
      <c r="C2" s="55"/>
      <c r="D2" s="55"/>
      <c r="E2" s="55"/>
    </row>
    <row r="3" spans="1:5" ht="18.75" customHeight="1" x14ac:dyDescent="0.25">
      <c r="A3" s="56" t="s">
        <v>48</v>
      </c>
      <c r="B3" s="56"/>
      <c r="C3" s="56"/>
      <c r="D3" s="56"/>
      <c r="E3" s="56"/>
    </row>
    <row r="4" spans="1:5" s="1" customFormat="1" ht="15.75" x14ac:dyDescent="0.25">
      <c r="A4" s="19" t="s">
        <v>13</v>
      </c>
      <c r="B4" s="4"/>
      <c r="C4" s="4"/>
      <c r="D4" s="26"/>
      <c r="E4" s="25" t="s">
        <v>49</v>
      </c>
    </row>
    <row r="5" spans="1:5" x14ac:dyDescent="0.25">
      <c r="A5" s="24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7" t="s">
        <v>25</v>
      </c>
      <c r="B7" s="57"/>
      <c r="C7" s="57"/>
      <c r="D7" s="57"/>
      <c r="E7" s="57"/>
    </row>
    <row r="8" spans="1:5" x14ac:dyDescent="0.25">
      <c r="A8" s="49" t="s">
        <v>1</v>
      </c>
      <c r="B8" s="49"/>
      <c r="C8" s="49"/>
      <c r="D8" s="49"/>
      <c r="E8" s="49"/>
    </row>
    <row r="9" spans="1:5" ht="19.5" customHeight="1" x14ac:dyDescent="0.25">
      <c r="A9" s="45" t="s">
        <v>26</v>
      </c>
      <c r="B9" s="45"/>
      <c r="C9" s="45"/>
      <c r="D9" s="45"/>
      <c r="E9" s="45"/>
    </row>
    <row r="10" spans="1:5" ht="31.5" customHeight="1" x14ac:dyDescent="0.25">
      <c r="A10" s="50" t="s">
        <v>14</v>
      </c>
      <c r="B10" s="51"/>
      <c r="C10" s="51"/>
      <c r="D10" s="51"/>
      <c r="E10" s="51"/>
    </row>
    <row r="11" spans="1:5" ht="33.75" customHeight="1" x14ac:dyDescent="0.25">
      <c r="A11" s="45" t="s">
        <v>27</v>
      </c>
      <c r="B11" s="45"/>
      <c r="C11" s="45"/>
      <c r="D11" s="45"/>
      <c r="E11" s="45"/>
    </row>
    <row r="12" spans="1:5" ht="22.5" customHeight="1" x14ac:dyDescent="0.25">
      <c r="A12" s="49" t="s">
        <v>15</v>
      </c>
      <c r="B12" s="52"/>
      <c r="C12" s="52"/>
      <c r="D12" s="52"/>
      <c r="E12" s="52"/>
    </row>
    <row r="13" spans="1:5" ht="16.5" customHeight="1" x14ac:dyDescent="0.25">
      <c r="A13" s="45" t="s">
        <v>22</v>
      </c>
      <c r="B13" s="45"/>
      <c r="C13" s="45"/>
      <c r="D13" s="45"/>
      <c r="E13" s="45"/>
    </row>
    <row r="14" spans="1:5" ht="15.75" customHeight="1" x14ac:dyDescent="0.25">
      <c r="A14" s="49" t="s">
        <v>2</v>
      </c>
      <c r="B14" s="52"/>
      <c r="C14" s="52"/>
      <c r="D14" s="52"/>
      <c r="E14" s="52"/>
    </row>
    <row r="15" spans="1:5" x14ac:dyDescent="0.25">
      <c r="A15" s="45" t="s">
        <v>44</v>
      </c>
      <c r="B15" s="45"/>
      <c r="C15" s="45"/>
      <c r="D15" s="45"/>
      <c r="E15" s="45"/>
    </row>
    <row r="16" spans="1:5" ht="13.9" customHeight="1" x14ac:dyDescent="0.25">
      <c r="A16" s="49" t="s">
        <v>16</v>
      </c>
      <c r="B16" s="52"/>
      <c r="C16" s="52"/>
      <c r="D16" s="52"/>
      <c r="E16" s="52"/>
    </row>
    <row r="17" spans="1:7" ht="36.75" customHeight="1" x14ac:dyDescent="0.25">
      <c r="A17" s="45" t="s">
        <v>17</v>
      </c>
      <c r="B17" s="45"/>
      <c r="C17" s="45"/>
      <c r="D17" s="45"/>
      <c r="E17" s="45"/>
    </row>
    <row r="18" spans="1:7" ht="60" customHeight="1" x14ac:dyDescent="0.25">
      <c r="A18" s="45" t="s">
        <v>28</v>
      </c>
      <c r="B18" s="45"/>
      <c r="C18" s="45"/>
      <c r="D18" s="45"/>
      <c r="E18" s="45"/>
    </row>
    <row r="19" spans="1:7" ht="32.450000000000003" customHeight="1" x14ac:dyDescent="0.25">
      <c r="A19" s="43" t="s">
        <v>29</v>
      </c>
      <c r="B19" s="43"/>
      <c r="C19" s="43"/>
      <c r="D19" s="43"/>
      <c r="E19" s="43"/>
    </row>
    <row r="20" spans="1:7" ht="21.75" customHeight="1" x14ac:dyDescent="0.25">
      <c r="A20" s="43"/>
      <c r="B20" s="43"/>
      <c r="C20" s="43"/>
      <c r="D20" s="43"/>
      <c r="E20" s="43"/>
      <c r="F20" s="2">
        <v>268.3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43</v>
      </c>
      <c r="B22" s="9" t="s">
        <v>41</v>
      </c>
      <c r="C22" s="3" t="s">
        <v>4</v>
      </c>
      <c r="D22" s="3">
        <v>15.4</v>
      </c>
      <c r="E22" s="8">
        <f>D22*F20*G20</f>
        <v>12395.460000000003</v>
      </c>
    </row>
    <row r="23" spans="1:7" x14ac:dyDescent="0.25">
      <c r="A23" s="7" t="s">
        <v>42</v>
      </c>
      <c r="B23" s="9" t="s">
        <v>23</v>
      </c>
      <c r="C23" s="3" t="s">
        <v>4</v>
      </c>
      <c r="D23" s="3">
        <v>4.3600000000000003</v>
      </c>
      <c r="E23" s="8">
        <f>D23*F20*G20</f>
        <v>3509.3640000000005</v>
      </c>
    </row>
    <row r="24" spans="1:7" x14ac:dyDescent="0.25">
      <c r="A24" s="7" t="s">
        <v>30</v>
      </c>
      <c r="B24" s="9" t="s">
        <v>31</v>
      </c>
      <c r="C24" s="3" t="s">
        <v>32</v>
      </c>
      <c r="D24" s="3"/>
      <c r="E24" s="8">
        <v>0</v>
      </c>
    </row>
    <row r="25" spans="1:7" s="34" customFormat="1" ht="60" x14ac:dyDescent="0.25">
      <c r="A25" s="30" t="s">
        <v>50</v>
      </c>
      <c r="B25" s="31" t="s">
        <v>51</v>
      </c>
      <c r="C25" s="32" t="s">
        <v>32</v>
      </c>
      <c r="D25" s="32"/>
      <c r="E25" s="33">
        <v>49</v>
      </c>
    </row>
    <row r="26" spans="1:7" ht="14.25" customHeight="1" x14ac:dyDescent="0.25">
      <c r="A26" s="7"/>
      <c r="B26" s="9"/>
      <c r="C26" s="3"/>
      <c r="D26" s="3"/>
      <c r="E26" s="8"/>
    </row>
    <row r="27" spans="1:7" s="14" customFormat="1" ht="14.25" x14ac:dyDescent="0.2">
      <c r="A27" s="10" t="s">
        <v>24</v>
      </c>
      <c r="B27" s="11"/>
      <c r="C27" s="12"/>
      <c r="D27" s="12"/>
      <c r="E27" s="13">
        <f>SUM(E22:E26)</f>
        <v>15953.824000000004</v>
      </c>
    </row>
    <row r="29" spans="1:7" ht="42" customHeight="1" x14ac:dyDescent="0.25">
      <c r="A29" s="44" t="s">
        <v>52</v>
      </c>
      <c r="B29" s="44"/>
      <c r="C29" s="44"/>
      <c r="D29" s="44"/>
      <c r="E29" s="44"/>
    </row>
    <row r="30" spans="1:7" ht="35.25" customHeight="1" x14ac:dyDescent="0.25">
      <c r="A30" s="45" t="s">
        <v>21</v>
      </c>
      <c r="B30" s="45"/>
      <c r="C30" s="45"/>
      <c r="D30" s="45"/>
      <c r="E30" s="45"/>
    </row>
    <row r="31" spans="1:7" ht="16.5" customHeight="1" x14ac:dyDescent="0.25">
      <c r="A31" s="45" t="s">
        <v>20</v>
      </c>
      <c r="B31" s="45"/>
      <c r="C31" s="45"/>
      <c r="D31" s="45"/>
      <c r="E31" s="45"/>
    </row>
    <row r="32" spans="1:7" ht="28.5" customHeight="1" x14ac:dyDescent="0.25">
      <c r="A32" s="45" t="s">
        <v>34</v>
      </c>
      <c r="B32" s="45"/>
      <c r="C32" s="45"/>
      <c r="D32" s="45"/>
      <c r="E32" s="45"/>
    </row>
    <row r="33" spans="1:5" x14ac:dyDescent="0.25">
      <c r="A33" s="45" t="s">
        <v>18</v>
      </c>
      <c r="B33" s="45"/>
      <c r="C33" s="45"/>
      <c r="D33" s="45"/>
      <c r="E33" s="45"/>
    </row>
    <row r="34" spans="1:5" x14ac:dyDescent="0.25">
      <c r="A34" s="46" t="s">
        <v>5</v>
      </c>
      <c r="B34" s="46"/>
      <c r="C34" s="46"/>
      <c r="D34" s="46"/>
      <c r="E34" s="46"/>
    </row>
    <row r="35" spans="1:5" x14ac:dyDescent="0.25">
      <c r="A35" s="45" t="s">
        <v>18</v>
      </c>
      <c r="B35" s="45"/>
      <c r="C35" s="45"/>
      <c r="D35" s="45"/>
      <c r="E35" s="45"/>
    </row>
    <row r="36" spans="1:5" ht="13.9" customHeight="1" x14ac:dyDescent="0.25">
      <c r="A36" s="47" t="s">
        <v>45</v>
      </c>
      <c r="B36" s="47"/>
      <c r="C36" s="47"/>
      <c r="D36" s="47"/>
      <c r="E36" s="5"/>
    </row>
    <row r="37" spans="1:5" x14ac:dyDescent="0.25">
      <c r="B37" s="42" t="s">
        <v>19</v>
      </c>
      <c r="C37" s="42"/>
      <c r="D37" s="42"/>
      <c r="E37" s="6" t="s">
        <v>6</v>
      </c>
    </row>
    <row r="38" spans="1:5" x14ac:dyDescent="0.25">
      <c r="A38" s="23"/>
      <c r="B38" s="23"/>
      <c r="C38" s="23"/>
      <c r="D38" s="23"/>
      <c r="E38" s="23"/>
    </row>
    <row r="39" spans="1:5" ht="13.9" customHeight="1" x14ac:dyDescent="0.25">
      <c r="A39" s="48" t="s">
        <v>33</v>
      </c>
      <c r="B39" s="48"/>
      <c r="C39" s="48"/>
      <c r="D39" s="48"/>
      <c r="E39" s="5"/>
    </row>
    <row r="40" spans="1:5" x14ac:dyDescent="0.25">
      <c r="B40" s="42" t="s">
        <v>19</v>
      </c>
      <c r="C40" s="42"/>
      <c r="D40" s="42"/>
      <c r="E40" s="6" t="s">
        <v>6</v>
      </c>
    </row>
    <row r="43" spans="1:5" x14ac:dyDescent="0.25">
      <c r="A43" s="16" t="s">
        <v>38</v>
      </c>
    </row>
    <row r="44" spans="1:5" x14ac:dyDescent="0.25">
      <c r="A44" s="14" t="s">
        <v>35</v>
      </c>
    </row>
    <row r="45" spans="1:5" x14ac:dyDescent="0.25">
      <c r="A45" s="14" t="s">
        <v>40</v>
      </c>
      <c r="B45" s="20">
        <v>8693.7800000000007</v>
      </c>
    </row>
    <row r="46" spans="1:5" ht="31.5" x14ac:dyDescent="0.25">
      <c r="A46" s="17" t="s">
        <v>47</v>
      </c>
      <c r="B46" s="21"/>
    </row>
    <row r="47" spans="1:5" x14ac:dyDescent="0.25">
      <c r="A47" s="2" t="s">
        <v>36</v>
      </c>
      <c r="B47" s="21">
        <v>17615.62</v>
      </c>
    </row>
    <row r="48" spans="1:5" x14ac:dyDescent="0.25">
      <c r="A48" s="2" t="s">
        <v>46</v>
      </c>
      <c r="B48" s="21">
        <f>150*3</f>
        <v>450</v>
      </c>
    </row>
    <row r="49" spans="1:2" ht="30" x14ac:dyDescent="0.25">
      <c r="A49" s="22" t="s">
        <v>39</v>
      </c>
      <c r="B49" s="21">
        <f>E27</f>
        <v>15953.824000000004</v>
      </c>
    </row>
    <row r="50" spans="1:2" x14ac:dyDescent="0.25">
      <c r="A50" s="15" t="s">
        <v>37</v>
      </c>
      <c r="B50" s="20">
        <f>B45+B47+B48-B49</f>
        <v>10805.575999999997</v>
      </c>
    </row>
    <row r="52" spans="1:2" x14ac:dyDescent="0.25">
      <c r="B52" s="2">
        <v>8693.7800000000007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2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19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42.75" customHeight="1" x14ac:dyDescent="0.25">
      <c r="A2" s="54" t="s">
        <v>12</v>
      </c>
      <c r="B2" s="55"/>
      <c r="C2" s="55"/>
      <c r="D2" s="55"/>
      <c r="E2" s="55"/>
    </row>
    <row r="3" spans="1:5" ht="18.75" customHeight="1" x14ac:dyDescent="0.25">
      <c r="A3" s="56" t="s">
        <v>53</v>
      </c>
      <c r="B3" s="56"/>
      <c r="C3" s="56"/>
      <c r="D3" s="56"/>
      <c r="E3" s="56"/>
    </row>
    <row r="4" spans="1:5" s="1" customFormat="1" ht="15.75" x14ac:dyDescent="0.25">
      <c r="A4" s="19" t="s">
        <v>13</v>
      </c>
      <c r="B4" s="4"/>
      <c r="C4" s="4"/>
      <c r="D4" s="26"/>
      <c r="E4" s="25" t="s">
        <v>54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7" t="s">
        <v>25</v>
      </c>
      <c r="B7" s="57"/>
      <c r="C7" s="57"/>
      <c r="D7" s="57"/>
      <c r="E7" s="57"/>
    </row>
    <row r="8" spans="1:5" x14ac:dyDescent="0.25">
      <c r="A8" s="49" t="s">
        <v>1</v>
      </c>
      <c r="B8" s="49"/>
      <c r="C8" s="49"/>
      <c r="D8" s="49"/>
      <c r="E8" s="49"/>
    </row>
    <row r="9" spans="1:5" ht="19.5" customHeight="1" x14ac:dyDescent="0.25">
      <c r="A9" s="45" t="s">
        <v>26</v>
      </c>
      <c r="B9" s="45"/>
      <c r="C9" s="45"/>
      <c r="D9" s="45"/>
      <c r="E9" s="45"/>
    </row>
    <row r="10" spans="1:5" ht="31.5" customHeight="1" x14ac:dyDescent="0.25">
      <c r="A10" s="50" t="s">
        <v>14</v>
      </c>
      <c r="B10" s="51"/>
      <c r="C10" s="51"/>
      <c r="D10" s="51"/>
      <c r="E10" s="51"/>
    </row>
    <row r="11" spans="1:5" ht="33.75" customHeight="1" x14ac:dyDescent="0.25">
      <c r="A11" s="45" t="s">
        <v>27</v>
      </c>
      <c r="B11" s="45"/>
      <c r="C11" s="45"/>
      <c r="D11" s="45"/>
      <c r="E11" s="45"/>
    </row>
    <row r="12" spans="1:5" ht="22.5" customHeight="1" x14ac:dyDescent="0.25">
      <c r="A12" s="49" t="s">
        <v>15</v>
      </c>
      <c r="B12" s="52"/>
      <c r="C12" s="52"/>
      <c r="D12" s="52"/>
      <c r="E12" s="52"/>
    </row>
    <row r="13" spans="1:5" ht="16.5" customHeight="1" x14ac:dyDescent="0.25">
      <c r="A13" s="45" t="s">
        <v>22</v>
      </c>
      <c r="B13" s="45"/>
      <c r="C13" s="45"/>
      <c r="D13" s="45"/>
      <c r="E13" s="45"/>
    </row>
    <row r="14" spans="1:5" ht="15.75" customHeight="1" x14ac:dyDescent="0.25">
      <c r="A14" s="49" t="s">
        <v>2</v>
      </c>
      <c r="B14" s="52"/>
      <c r="C14" s="52"/>
      <c r="D14" s="52"/>
      <c r="E14" s="52"/>
    </row>
    <row r="15" spans="1:5" x14ac:dyDescent="0.25">
      <c r="A15" s="45" t="s">
        <v>44</v>
      </c>
      <c r="B15" s="45"/>
      <c r="C15" s="45"/>
      <c r="D15" s="45"/>
      <c r="E15" s="45"/>
    </row>
    <row r="16" spans="1:5" ht="13.9" customHeight="1" x14ac:dyDescent="0.25">
      <c r="A16" s="49" t="s">
        <v>16</v>
      </c>
      <c r="B16" s="52"/>
      <c r="C16" s="52"/>
      <c r="D16" s="52"/>
      <c r="E16" s="52"/>
    </row>
    <row r="17" spans="1:7" ht="36.75" customHeight="1" x14ac:dyDescent="0.25">
      <c r="A17" s="45" t="s">
        <v>17</v>
      </c>
      <c r="B17" s="45"/>
      <c r="C17" s="45"/>
      <c r="D17" s="45"/>
      <c r="E17" s="45"/>
    </row>
    <row r="18" spans="1:7" ht="60" customHeight="1" x14ac:dyDescent="0.25">
      <c r="A18" s="45" t="s">
        <v>28</v>
      </c>
      <c r="B18" s="45"/>
      <c r="C18" s="45"/>
      <c r="D18" s="45"/>
      <c r="E18" s="45"/>
    </row>
    <row r="19" spans="1:7" ht="32.450000000000003" customHeight="1" x14ac:dyDescent="0.25">
      <c r="A19" s="43" t="s">
        <v>29</v>
      </c>
      <c r="B19" s="43"/>
      <c r="C19" s="43"/>
      <c r="D19" s="43"/>
      <c r="E19" s="43"/>
    </row>
    <row r="20" spans="1:7" ht="21.75" customHeight="1" x14ac:dyDescent="0.25">
      <c r="A20" s="43"/>
      <c r="B20" s="43"/>
      <c r="C20" s="43"/>
      <c r="D20" s="43"/>
      <c r="E20" s="43"/>
      <c r="F20" s="2">
        <v>268.3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43</v>
      </c>
      <c r="B22" s="9" t="s">
        <v>41</v>
      </c>
      <c r="C22" s="3" t="s">
        <v>4</v>
      </c>
      <c r="D22" s="3">
        <v>15.4</v>
      </c>
      <c r="E22" s="8">
        <f>D22*F20*G20</f>
        <v>12395.460000000003</v>
      </c>
    </row>
    <row r="23" spans="1:7" x14ac:dyDescent="0.25">
      <c r="A23" s="7" t="s">
        <v>42</v>
      </c>
      <c r="B23" s="9" t="s">
        <v>23</v>
      </c>
      <c r="C23" s="3" t="s">
        <v>4</v>
      </c>
      <c r="D23" s="3">
        <v>4.3600000000000003</v>
      </c>
      <c r="E23" s="8">
        <f>D23*F20*G20</f>
        <v>3509.3640000000005</v>
      </c>
    </row>
    <row r="24" spans="1:7" x14ac:dyDescent="0.25">
      <c r="A24" s="7" t="s">
        <v>30</v>
      </c>
      <c r="B24" s="9" t="s">
        <v>55</v>
      </c>
      <c r="C24" s="3" t="s">
        <v>32</v>
      </c>
      <c r="D24" s="3"/>
      <c r="E24" s="8">
        <v>0</v>
      </c>
    </row>
    <row r="25" spans="1:7" ht="14.25" customHeight="1" x14ac:dyDescent="0.25">
      <c r="A25" s="7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15904.824000000004</v>
      </c>
    </row>
    <row r="28" spans="1:7" ht="42" customHeight="1" x14ac:dyDescent="0.25">
      <c r="A28" s="44" t="s">
        <v>56</v>
      </c>
      <c r="B28" s="44"/>
      <c r="C28" s="44"/>
      <c r="D28" s="44"/>
      <c r="E28" s="44"/>
    </row>
    <row r="29" spans="1:7" ht="35.25" customHeight="1" x14ac:dyDescent="0.25">
      <c r="A29" s="45" t="s">
        <v>21</v>
      </c>
      <c r="B29" s="45"/>
      <c r="C29" s="45"/>
      <c r="D29" s="45"/>
      <c r="E29" s="45"/>
    </row>
    <row r="30" spans="1:7" ht="16.5" customHeight="1" x14ac:dyDescent="0.25">
      <c r="A30" s="45" t="s">
        <v>20</v>
      </c>
      <c r="B30" s="45"/>
      <c r="C30" s="45"/>
      <c r="D30" s="45"/>
      <c r="E30" s="45"/>
    </row>
    <row r="31" spans="1:7" ht="28.5" customHeight="1" x14ac:dyDescent="0.25">
      <c r="A31" s="45" t="s">
        <v>34</v>
      </c>
      <c r="B31" s="45"/>
      <c r="C31" s="45"/>
      <c r="D31" s="45"/>
      <c r="E31" s="45"/>
    </row>
    <row r="32" spans="1:7" x14ac:dyDescent="0.25">
      <c r="A32" s="45" t="s">
        <v>18</v>
      </c>
      <c r="B32" s="45"/>
      <c r="C32" s="45"/>
      <c r="D32" s="45"/>
      <c r="E32" s="45"/>
    </row>
    <row r="33" spans="1:5" x14ac:dyDescent="0.25">
      <c r="A33" s="46" t="s">
        <v>5</v>
      </c>
      <c r="B33" s="46"/>
      <c r="C33" s="46"/>
      <c r="D33" s="46"/>
      <c r="E33" s="46"/>
    </row>
    <row r="34" spans="1:5" x14ac:dyDescent="0.25">
      <c r="A34" s="45" t="s">
        <v>18</v>
      </c>
      <c r="B34" s="45"/>
      <c r="C34" s="45"/>
      <c r="D34" s="45"/>
      <c r="E34" s="45"/>
    </row>
    <row r="35" spans="1:5" ht="13.9" customHeight="1" x14ac:dyDescent="0.25">
      <c r="A35" s="47" t="s">
        <v>45</v>
      </c>
      <c r="B35" s="47"/>
      <c r="C35" s="47"/>
      <c r="D35" s="47"/>
      <c r="E35" s="5"/>
    </row>
    <row r="36" spans="1:5" x14ac:dyDescent="0.25">
      <c r="B36" s="42" t="s">
        <v>19</v>
      </c>
      <c r="C36" s="42"/>
      <c r="D36" s="42"/>
      <c r="E36" s="6" t="s">
        <v>6</v>
      </c>
    </row>
    <row r="37" spans="1:5" x14ac:dyDescent="0.25">
      <c r="A37" s="28"/>
      <c r="B37" s="28"/>
      <c r="C37" s="28"/>
      <c r="D37" s="28"/>
      <c r="E37" s="28"/>
    </row>
    <row r="38" spans="1:5" ht="13.9" customHeight="1" x14ac:dyDescent="0.25">
      <c r="A38" s="48" t="s">
        <v>33</v>
      </c>
      <c r="B38" s="48"/>
      <c r="C38" s="48"/>
      <c r="D38" s="48"/>
      <c r="E38" s="5"/>
    </row>
    <row r="39" spans="1:5" x14ac:dyDescent="0.25">
      <c r="B39" s="42" t="s">
        <v>19</v>
      </c>
      <c r="C39" s="42"/>
      <c r="D39" s="42"/>
      <c r="E39" s="6" t="s">
        <v>6</v>
      </c>
    </row>
    <row r="42" spans="1:5" x14ac:dyDescent="0.25">
      <c r="A42" s="16" t="s">
        <v>38</v>
      </c>
    </row>
    <row r="43" spans="1:5" x14ac:dyDescent="0.25">
      <c r="A43" s="14" t="s">
        <v>35</v>
      </c>
    </row>
    <row r="44" spans="1:5" x14ac:dyDescent="0.25">
      <c r="A44" s="14" t="s">
        <v>40</v>
      </c>
      <c r="B44" s="20">
        <f>'1кв'!B50</f>
        <v>10805.575999999997</v>
      </c>
    </row>
    <row r="45" spans="1:5" ht="31.5" x14ac:dyDescent="0.25">
      <c r="A45" s="17" t="s">
        <v>47</v>
      </c>
      <c r="B45" s="21"/>
    </row>
    <row r="46" spans="1:5" x14ac:dyDescent="0.25">
      <c r="A46" s="2" t="s">
        <v>36</v>
      </c>
      <c r="B46" s="21">
        <v>17439.45</v>
      </c>
    </row>
    <row r="47" spans="1:5" x14ac:dyDescent="0.25">
      <c r="A47" s="2" t="s">
        <v>46</v>
      </c>
      <c r="B47" s="21">
        <f>150*3</f>
        <v>450</v>
      </c>
    </row>
    <row r="48" spans="1:5" ht="30" x14ac:dyDescent="0.25">
      <c r="A48" s="27" t="s">
        <v>39</v>
      </c>
      <c r="B48" s="21">
        <f>E26</f>
        <v>15904.824000000004</v>
      </c>
    </row>
    <row r="49" spans="1:2" x14ac:dyDescent="0.25">
      <c r="A49" s="15" t="s">
        <v>37</v>
      </c>
      <c r="B49" s="20">
        <f>B44+B46+B47-B48</f>
        <v>12790.201999999994</v>
      </c>
    </row>
    <row r="51" spans="1:2" x14ac:dyDescent="0.25">
      <c r="B51" s="2">
        <v>8693.7800000000007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7" orientation="portrait" r:id="rId1"/>
  <rowBreaks count="1" manualBreakCount="1">
    <brk id="3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1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42.75" customHeight="1" x14ac:dyDescent="0.25">
      <c r="A2" s="54" t="s">
        <v>12</v>
      </c>
      <c r="B2" s="55"/>
      <c r="C2" s="55"/>
      <c r="D2" s="55"/>
      <c r="E2" s="55"/>
    </row>
    <row r="3" spans="1:5" ht="18.75" customHeight="1" x14ac:dyDescent="0.25">
      <c r="A3" s="56" t="s">
        <v>57</v>
      </c>
      <c r="B3" s="56"/>
      <c r="C3" s="56"/>
      <c r="D3" s="56"/>
      <c r="E3" s="56"/>
    </row>
    <row r="4" spans="1:5" s="1" customFormat="1" ht="15.75" x14ac:dyDescent="0.25">
      <c r="A4" s="19" t="s">
        <v>13</v>
      </c>
      <c r="B4" s="4"/>
      <c r="C4" s="4"/>
      <c r="D4" s="26"/>
      <c r="E4" s="25" t="s">
        <v>58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7" t="s">
        <v>25</v>
      </c>
      <c r="B7" s="57"/>
      <c r="C7" s="57"/>
      <c r="D7" s="57"/>
      <c r="E7" s="57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5" t="s">
        <v>26</v>
      </c>
      <c r="B9" s="45"/>
      <c r="C9" s="45"/>
      <c r="D9" s="45"/>
      <c r="E9" s="45"/>
    </row>
    <row r="10" spans="1:5" ht="21.75" customHeight="1" x14ac:dyDescent="0.25">
      <c r="A10" s="50" t="s">
        <v>14</v>
      </c>
      <c r="B10" s="51"/>
      <c r="C10" s="51"/>
      <c r="D10" s="51"/>
      <c r="E10" s="51"/>
    </row>
    <row r="11" spans="1:5" ht="33.75" customHeight="1" x14ac:dyDescent="0.25">
      <c r="A11" s="45" t="s">
        <v>27</v>
      </c>
      <c r="B11" s="45"/>
      <c r="C11" s="45"/>
      <c r="D11" s="45"/>
      <c r="E11" s="45"/>
    </row>
    <row r="12" spans="1:5" ht="22.5" customHeight="1" x14ac:dyDescent="0.25">
      <c r="A12" s="49" t="s">
        <v>15</v>
      </c>
      <c r="B12" s="52"/>
      <c r="C12" s="52"/>
      <c r="D12" s="52"/>
      <c r="E12" s="52"/>
    </row>
    <row r="13" spans="1:5" ht="16.5" customHeight="1" x14ac:dyDescent="0.25">
      <c r="A13" s="45" t="s">
        <v>22</v>
      </c>
      <c r="B13" s="45"/>
      <c r="C13" s="45"/>
      <c r="D13" s="45"/>
      <c r="E13" s="45"/>
    </row>
    <row r="14" spans="1:5" ht="15.75" customHeight="1" x14ac:dyDescent="0.25">
      <c r="A14" s="49" t="s">
        <v>2</v>
      </c>
      <c r="B14" s="52"/>
      <c r="C14" s="52"/>
      <c r="D14" s="52"/>
      <c r="E14" s="52"/>
    </row>
    <row r="15" spans="1:5" x14ac:dyDescent="0.25">
      <c r="A15" s="45" t="s">
        <v>44</v>
      </c>
      <c r="B15" s="45"/>
      <c r="C15" s="45"/>
      <c r="D15" s="45"/>
      <c r="E15" s="45"/>
    </row>
    <row r="16" spans="1:5" ht="13.9" customHeight="1" x14ac:dyDescent="0.25">
      <c r="A16" s="49" t="s">
        <v>16</v>
      </c>
      <c r="B16" s="52"/>
      <c r="C16" s="52"/>
      <c r="D16" s="52"/>
      <c r="E16" s="52"/>
    </row>
    <row r="17" spans="1:7" ht="36.75" customHeight="1" x14ac:dyDescent="0.25">
      <c r="A17" s="45" t="s">
        <v>17</v>
      </c>
      <c r="B17" s="45"/>
      <c r="C17" s="45"/>
      <c r="D17" s="45"/>
      <c r="E17" s="45"/>
    </row>
    <row r="18" spans="1:7" ht="60" customHeight="1" x14ac:dyDescent="0.25">
      <c r="A18" s="45" t="s">
        <v>28</v>
      </c>
      <c r="B18" s="45"/>
      <c r="C18" s="45"/>
      <c r="D18" s="45"/>
      <c r="E18" s="45"/>
    </row>
    <row r="19" spans="1:7" ht="32.450000000000003" customHeight="1" x14ac:dyDescent="0.25">
      <c r="A19" s="43" t="s">
        <v>29</v>
      </c>
      <c r="B19" s="43"/>
      <c r="C19" s="43"/>
      <c r="D19" s="43"/>
      <c r="E19" s="43"/>
    </row>
    <row r="20" spans="1:7" ht="21.75" customHeight="1" x14ac:dyDescent="0.25">
      <c r="A20" s="43"/>
      <c r="B20" s="43"/>
      <c r="C20" s="43"/>
      <c r="D20" s="43"/>
      <c r="E20" s="43"/>
      <c r="F20" s="2">
        <v>268.3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43</v>
      </c>
      <c r="B22" s="9" t="s">
        <v>41</v>
      </c>
      <c r="C22" s="3" t="s">
        <v>4</v>
      </c>
      <c r="D22" s="3">
        <v>16.920000000000002</v>
      </c>
      <c r="E22" s="8">
        <f>D22*F20*G20</f>
        <v>13618.908000000001</v>
      </c>
    </row>
    <row r="23" spans="1:7" x14ac:dyDescent="0.25">
      <c r="A23" s="7" t="s">
        <v>42</v>
      </c>
      <c r="B23" s="9" t="s">
        <v>23</v>
      </c>
      <c r="C23" s="3" t="s">
        <v>4</v>
      </c>
      <c r="D23" s="3">
        <v>4.68</v>
      </c>
      <c r="E23" s="8">
        <f>D23*F20*G20</f>
        <v>3766.9319999999998</v>
      </c>
    </row>
    <row r="24" spans="1:7" x14ac:dyDescent="0.25">
      <c r="A24" s="7" t="s">
        <v>30</v>
      </c>
      <c r="B24" s="9" t="s">
        <v>59</v>
      </c>
      <c r="C24" s="3" t="s">
        <v>32</v>
      </c>
      <c r="D24" s="3"/>
      <c r="E24" s="8">
        <v>153.5</v>
      </c>
    </row>
    <row r="25" spans="1:7" ht="16.5" customHeight="1" x14ac:dyDescent="0.25">
      <c r="A25" s="41" t="s">
        <v>60</v>
      </c>
      <c r="B25" s="9" t="s">
        <v>61</v>
      </c>
      <c r="C25" s="3" t="s">
        <v>62</v>
      </c>
      <c r="D25" s="3">
        <v>4</v>
      </c>
      <c r="E25" s="8">
        <f>D25*286.24</f>
        <v>1144.96</v>
      </c>
    </row>
    <row r="26" spans="1:7" ht="14.25" customHeight="1" x14ac:dyDescent="0.25">
      <c r="A26" s="7"/>
      <c r="B26" s="9"/>
      <c r="C26" s="3"/>
      <c r="D26" s="3"/>
      <c r="E26" s="8"/>
    </row>
    <row r="27" spans="1:7" s="14" customFormat="1" ht="14.25" x14ac:dyDescent="0.2">
      <c r="A27" s="10" t="s">
        <v>24</v>
      </c>
      <c r="B27" s="11"/>
      <c r="C27" s="12"/>
      <c r="D27" s="12"/>
      <c r="E27" s="13">
        <f>SUM(E22:E26)</f>
        <v>18684.3</v>
      </c>
    </row>
    <row r="29" spans="1:7" ht="42" customHeight="1" x14ac:dyDescent="0.25">
      <c r="A29" s="44" t="s">
        <v>63</v>
      </c>
      <c r="B29" s="44"/>
      <c r="C29" s="44"/>
      <c r="D29" s="44"/>
      <c r="E29" s="44"/>
    </row>
    <row r="30" spans="1:7" ht="35.25" customHeight="1" x14ac:dyDescent="0.25">
      <c r="A30" s="45" t="s">
        <v>21</v>
      </c>
      <c r="B30" s="45"/>
      <c r="C30" s="45"/>
      <c r="D30" s="45"/>
      <c r="E30" s="45"/>
    </row>
    <row r="31" spans="1:7" ht="16.5" customHeight="1" x14ac:dyDescent="0.25">
      <c r="A31" s="45" t="s">
        <v>20</v>
      </c>
      <c r="B31" s="45"/>
      <c r="C31" s="45"/>
      <c r="D31" s="45"/>
      <c r="E31" s="45"/>
    </row>
    <row r="32" spans="1:7" ht="28.5" customHeight="1" x14ac:dyDescent="0.25">
      <c r="A32" s="45" t="s">
        <v>34</v>
      </c>
      <c r="B32" s="45"/>
      <c r="C32" s="45"/>
      <c r="D32" s="45"/>
      <c r="E32" s="45"/>
    </row>
    <row r="33" spans="1:5" x14ac:dyDescent="0.25">
      <c r="A33" s="45" t="s">
        <v>18</v>
      </c>
      <c r="B33" s="45"/>
      <c r="C33" s="45"/>
      <c r="D33" s="45"/>
      <c r="E33" s="45"/>
    </row>
    <row r="34" spans="1:5" x14ac:dyDescent="0.25">
      <c r="A34" s="46" t="s">
        <v>5</v>
      </c>
      <c r="B34" s="46"/>
      <c r="C34" s="46"/>
      <c r="D34" s="46"/>
      <c r="E34" s="46"/>
    </row>
    <row r="35" spans="1:5" x14ac:dyDescent="0.25">
      <c r="A35" s="45" t="s">
        <v>18</v>
      </c>
      <c r="B35" s="45"/>
      <c r="C35" s="45"/>
      <c r="D35" s="45"/>
      <c r="E35" s="45"/>
    </row>
    <row r="36" spans="1:5" ht="13.9" customHeight="1" x14ac:dyDescent="0.25">
      <c r="A36" s="47" t="s">
        <v>45</v>
      </c>
      <c r="B36" s="47"/>
      <c r="C36" s="47"/>
      <c r="D36" s="47"/>
      <c r="E36" s="5"/>
    </row>
    <row r="37" spans="1:5" x14ac:dyDescent="0.25">
      <c r="B37" s="42" t="s">
        <v>19</v>
      </c>
      <c r="C37" s="42"/>
      <c r="D37" s="42"/>
      <c r="E37" s="6" t="s">
        <v>6</v>
      </c>
    </row>
    <row r="38" spans="1:5" x14ac:dyDescent="0.25">
      <c r="A38" s="36"/>
      <c r="B38" s="36"/>
      <c r="C38" s="36"/>
      <c r="D38" s="36"/>
      <c r="E38" s="36"/>
    </row>
    <row r="39" spans="1:5" ht="13.9" customHeight="1" x14ac:dyDescent="0.25">
      <c r="A39" s="48" t="s">
        <v>33</v>
      </c>
      <c r="B39" s="48"/>
      <c r="C39" s="48"/>
      <c r="D39" s="48"/>
      <c r="E39" s="5"/>
    </row>
    <row r="40" spans="1:5" x14ac:dyDescent="0.25">
      <c r="B40" s="42" t="s">
        <v>19</v>
      </c>
      <c r="C40" s="42"/>
      <c r="D40" s="42"/>
      <c r="E40" s="6" t="s">
        <v>6</v>
      </c>
    </row>
    <row r="43" spans="1:5" x14ac:dyDescent="0.25">
      <c r="A43" s="16" t="s">
        <v>38</v>
      </c>
    </row>
    <row r="44" spans="1:5" x14ac:dyDescent="0.25">
      <c r="A44" s="14" t="s">
        <v>35</v>
      </c>
    </row>
    <row r="45" spans="1:5" x14ac:dyDescent="0.25">
      <c r="A45" s="14" t="s">
        <v>40</v>
      </c>
      <c r="B45" s="20">
        <f>'2кв'!B49</f>
        <v>12790.201999999994</v>
      </c>
    </row>
    <row r="46" spans="1:5" x14ac:dyDescent="0.25">
      <c r="A46" s="2" t="s">
        <v>64</v>
      </c>
      <c r="B46" s="21"/>
    </row>
    <row r="47" spans="1:5" x14ac:dyDescent="0.25">
      <c r="A47" s="2" t="s">
        <v>36</v>
      </c>
      <c r="B47" s="21">
        <v>21454.27</v>
      </c>
    </row>
    <row r="48" spans="1:5" x14ac:dyDescent="0.25">
      <c r="A48" s="2" t="s">
        <v>46</v>
      </c>
      <c r="B48" s="21">
        <f>150*2</f>
        <v>300</v>
      </c>
    </row>
    <row r="49" spans="1:2" ht="30" x14ac:dyDescent="0.25">
      <c r="A49" s="35" t="s">
        <v>39</v>
      </c>
      <c r="B49" s="21">
        <f>E27</f>
        <v>18684.3</v>
      </c>
    </row>
    <row r="50" spans="1:2" x14ac:dyDescent="0.25">
      <c r="A50" s="15" t="s">
        <v>37</v>
      </c>
      <c r="B50" s="20">
        <f>B45+B47+B48-B49</f>
        <v>15860.171999999995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29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34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42.75" customHeight="1" x14ac:dyDescent="0.25">
      <c r="A2" s="54" t="s">
        <v>12</v>
      </c>
      <c r="B2" s="55"/>
      <c r="C2" s="55"/>
      <c r="D2" s="55"/>
      <c r="E2" s="55"/>
    </row>
    <row r="3" spans="1:5" ht="18.75" customHeight="1" x14ac:dyDescent="0.25">
      <c r="A3" s="56" t="s">
        <v>88</v>
      </c>
      <c r="B3" s="56"/>
      <c r="C3" s="56"/>
      <c r="D3" s="56"/>
      <c r="E3" s="56"/>
    </row>
    <row r="4" spans="1:5" s="1" customFormat="1" ht="15.75" x14ac:dyDescent="0.25">
      <c r="A4" s="19" t="s">
        <v>13</v>
      </c>
      <c r="B4" s="4"/>
      <c r="C4" s="4"/>
      <c r="D4" s="26"/>
      <c r="E4" s="25" t="s">
        <v>89</v>
      </c>
    </row>
    <row r="5" spans="1:5" x14ac:dyDescent="0.25">
      <c r="A5" s="40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7" t="s">
        <v>25</v>
      </c>
      <c r="B7" s="57"/>
      <c r="C7" s="57"/>
      <c r="D7" s="57"/>
      <c r="E7" s="57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5" t="s">
        <v>26</v>
      </c>
      <c r="B9" s="45"/>
      <c r="C9" s="45"/>
      <c r="D9" s="45"/>
      <c r="E9" s="45"/>
    </row>
    <row r="10" spans="1:5" ht="21.75" customHeight="1" x14ac:dyDescent="0.25">
      <c r="A10" s="50" t="s">
        <v>14</v>
      </c>
      <c r="B10" s="51"/>
      <c r="C10" s="51"/>
      <c r="D10" s="51"/>
      <c r="E10" s="51"/>
    </row>
    <row r="11" spans="1:5" ht="33.75" customHeight="1" x14ac:dyDescent="0.25">
      <c r="A11" s="45" t="s">
        <v>27</v>
      </c>
      <c r="B11" s="45"/>
      <c r="C11" s="45"/>
      <c r="D11" s="45"/>
      <c r="E11" s="45"/>
    </row>
    <row r="12" spans="1:5" ht="22.5" customHeight="1" x14ac:dyDescent="0.25">
      <c r="A12" s="49" t="s">
        <v>15</v>
      </c>
      <c r="B12" s="52"/>
      <c r="C12" s="52"/>
      <c r="D12" s="52"/>
      <c r="E12" s="52"/>
    </row>
    <row r="13" spans="1:5" ht="16.5" customHeight="1" x14ac:dyDescent="0.25">
      <c r="A13" s="45" t="s">
        <v>22</v>
      </c>
      <c r="B13" s="45"/>
      <c r="C13" s="45"/>
      <c r="D13" s="45"/>
      <c r="E13" s="45"/>
    </row>
    <row r="14" spans="1:5" ht="15.75" customHeight="1" x14ac:dyDescent="0.25">
      <c r="A14" s="49" t="s">
        <v>2</v>
      </c>
      <c r="B14" s="52"/>
      <c r="C14" s="52"/>
      <c r="D14" s="52"/>
      <c r="E14" s="52"/>
    </row>
    <row r="15" spans="1:5" x14ac:dyDescent="0.25">
      <c r="A15" s="45" t="s">
        <v>44</v>
      </c>
      <c r="B15" s="45"/>
      <c r="C15" s="45"/>
      <c r="D15" s="45"/>
      <c r="E15" s="45"/>
    </row>
    <row r="16" spans="1:5" ht="13.9" customHeight="1" x14ac:dyDescent="0.25">
      <c r="A16" s="49" t="s">
        <v>16</v>
      </c>
      <c r="B16" s="52"/>
      <c r="C16" s="52"/>
      <c r="D16" s="52"/>
      <c r="E16" s="52"/>
    </row>
    <row r="17" spans="1:7" ht="36.75" customHeight="1" x14ac:dyDescent="0.25">
      <c r="A17" s="45" t="s">
        <v>17</v>
      </c>
      <c r="B17" s="45"/>
      <c r="C17" s="45"/>
      <c r="D17" s="45"/>
      <c r="E17" s="45"/>
    </row>
    <row r="18" spans="1:7" ht="60" customHeight="1" x14ac:dyDescent="0.25">
      <c r="A18" s="45" t="s">
        <v>28</v>
      </c>
      <c r="B18" s="45"/>
      <c r="C18" s="45"/>
      <c r="D18" s="45"/>
      <c r="E18" s="45"/>
    </row>
    <row r="19" spans="1:7" ht="32.450000000000003" customHeight="1" x14ac:dyDescent="0.25">
      <c r="A19" s="43" t="s">
        <v>29</v>
      </c>
      <c r="B19" s="43"/>
      <c r="C19" s="43"/>
      <c r="D19" s="43"/>
      <c r="E19" s="43"/>
    </row>
    <row r="20" spans="1:7" ht="21.75" customHeight="1" x14ac:dyDescent="0.25">
      <c r="A20" s="43"/>
      <c r="B20" s="43"/>
      <c r="C20" s="43"/>
      <c r="D20" s="43"/>
      <c r="E20" s="43"/>
      <c r="F20" s="2">
        <v>268.3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43</v>
      </c>
      <c r="B22" s="9" t="s">
        <v>41</v>
      </c>
      <c r="C22" s="3" t="s">
        <v>4</v>
      </c>
      <c r="D22" s="3">
        <v>16.920000000000002</v>
      </c>
      <c r="E22" s="8">
        <f>D22*F20*G20</f>
        <v>13618.908000000001</v>
      </c>
    </row>
    <row r="23" spans="1:7" x14ac:dyDescent="0.25">
      <c r="A23" s="7" t="s">
        <v>42</v>
      </c>
      <c r="B23" s="9" t="s">
        <v>23</v>
      </c>
      <c r="C23" s="3" t="s">
        <v>4</v>
      </c>
      <c r="D23" s="3">
        <v>4.68</v>
      </c>
      <c r="E23" s="8">
        <f>D23*F20*G20</f>
        <v>3766.9319999999998</v>
      </c>
    </row>
    <row r="24" spans="1:7" x14ac:dyDescent="0.25">
      <c r="A24" s="7" t="s">
        <v>30</v>
      </c>
      <c r="B24" s="9" t="s">
        <v>90</v>
      </c>
      <c r="C24" s="3" t="s">
        <v>32</v>
      </c>
      <c r="D24" s="3"/>
      <c r="E24" s="8">
        <v>0</v>
      </c>
    </row>
    <row r="25" spans="1:7" ht="14.25" customHeight="1" x14ac:dyDescent="0.25">
      <c r="A25" s="7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17385.84</v>
      </c>
    </row>
    <row r="28" spans="1:7" ht="42" customHeight="1" x14ac:dyDescent="0.25">
      <c r="A28" s="44" t="s">
        <v>91</v>
      </c>
      <c r="B28" s="44"/>
      <c r="C28" s="44"/>
      <c r="D28" s="44"/>
      <c r="E28" s="44"/>
    </row>
    <row r="29" spans="1:7" ht="35.25" customHeight="1" x14ac:dyDescent="0.25">
      <c r="A29" s="45" t="s">
        <v>21</v>
      </c>
      <c r="B29" s="45"/>
      <c r="C29" s="45"/>
      <c r="D29" s="45"/>
      <c r="E29" s="45"/>
    </row>
    <row r="30" spans="1:7" ht="16.5" customHeight="1" x14ac:dyDescent="0.25">
      <c r="A30" s="45" t="s">
        <v>20</v>
      </c>
      <c r="B30" s="45"/>
      <c r="C30" s="45"/>
      <c r="D30" s="45"/>
      <c r="E30" s="45"/>
    </row>
    <row r="31" spans="1:7" ht="28.5" customHeight="1" x14ac:dyDescent="0.25">
      <c r="A31" s="45" t="s">
        <v>34</v>
      </c>
      <c r="B31" s="45"/>
      <c r="C31" s="45"/>
      <c r="D31" s="45"/>
      <c r="E31" s="45"/>
    </row>
    <row r="32" spans="1:7" x14ac:dyDescent="0.25">
      <c r="A32" s="45" t="s">
        <v>18</v>
      </c>
      <c r="B32" s="45"/>
      <c r="C32" s="45"/>
      <c r="D32" s="45"/>
      <c r="E32" s="45"/>
    </row>
    <row r="33" spans="1:5" x14ac:dyDescent="0.25">
      <c r="A33" s="46" t="s">
        <v>5</v>
      </c>
      <c r="B33" s="46"/>
      <c r="C33" s="46"/>
      <c r="D33" s="46"/>
      <c r="E33" s="46"/>
    </row>
    <row r="34" spans="1:5" x14ac:dyDescent="0.25">
      <c r="A34" s="45" t="s">
        <v>18</v>
      </c>
      <c r="B34" s="45"/>
      <c r="C34" s="45"/>
      <c r="D34" s="45"/>
      <c r="E34" s="45"/>
    </row>
    <row r="35" spans="1:5" ht="13.9" customHeight="1" x14ac:dyDescent="0.25">
      <c r="A35" s="47" t="s">
        <v>45</v>
      </c>
      <c r="B35" s="47"/>
      <c r="C35" s="47"/>
      <c r="D35" s="47"/>
      <c r="E35" s="5"/>
    </row>
    <row r="36" spans="1:5" x14ac:dyDescent="0.25">
      <c r="B36" s="42" t="s">
        <v>19</v>
      </c>
      <c r="C36" s="42"/>
      <c r="D36" s="42"/>
      <c r="E36" s="6" t="s">
        <v>6</v>
      </c>
    </row>
    <row r="37" spans="1:5" x14ac:dyDescent="0.25">
      <c r="A37" s="39"/>
      <c r="B37" s="39"/>
      <c r="C37" s="39"/>
      <c r="D37" s="39"/>
      <c r="E37" s="39"/>
    </row>
    <row r="38" spans="1:5" ht="13.9" customHeight="1" x14ac:dyDescent="0.25">
      <c r="A38" s="48" t="s">
        <v>33</v>
      </c>
      <c r="B38" s="48"/>
      <c r="C38" s="48"/>
      <c r="D38" s="48"/>
      <c r="E38" s="5"/>
    </row>
    <row r="39" spans="1:5" x14ac:dyDescent="0.25">
      <c r="B39" s="42" t="s">
        <v>19</v>
      </c>
      <c r="C39" s="42"/>
      <c r="D39" s="42"/>
      <c r="E39" s="6" t="s">
        <v>6</v>
      </c>
    </row>
    <row r="42" spans="1:5" x14ac:dyDescent="0.25">
      <c r="A42" s="16" t="s">
        <v>38</v>
      </c>
    </row>
    <row r="43" spans="1:5" x14ac:dyDescent="0.25">
      <c r="A43" s="14" t="s">
        <v>35</v>
      </c>
    </row>
    <row r="44" spans="1:5" x14ac:dyDescent="0.25">
      <c r="A44" s="14" t="s">
        <v>40</v>
      </c>
      <c r="B44" s="20">
        <f>'3кв'!B50</f>
        <v>15860.171999999995</v>
      </c>
    </row>
    <row r="45" spans="1:5" x14ac:dyDescent="0.25">
      <c r="A45" s="2" t="s">
        <v>64</v>
      </c>
      <c r="B45" s="21"/>
    </row>
    <row r="46" spans="1:5" x14ac:dyDescent="0.25">
      <c r="A46" s="2" t="s">
        <v>36</v>
      </c>
      <c r="B46" s="21">
        <v>19057.75</v>
      </c>
    </row>
    <row r="47" spans="1:5" x14ac:dyDescent="0.25">
      <c r="B47" s="21"/>
    </row>
    <row r="48" spans="1:5" ht="30" x14ac:dyDescent="0.25">
      <c r="A48" s="38" t="s">
        <v>39</v>
      </c>
      <c r="B48" s="21">
        <f>E26</f>
        <v>17385.84</v>
      </c>
    </row>
    <row r="49" spans="1:2" x14ac:dyDescent="0.25">
      <c r="A49" s="15" t="s">
        <v>37</v>
      </c>
      <c r="B49" s="20">
        <f>B44+B46+B47-B48</f>
        <v>17532.081999999991</v>
      </c>
    </row>
  </sheetData>
  <mergeCells count="29">
    <mergeCell ref="A34:E34"/>
    <mergeCell ref="A35:D35"/>
    <mergeCell ref="B36:D36"/>
    <mergeCell ref="A38:D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29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10" zoomScaleSheetLayoutView="100" workbookViewId="0">
      <selection activeCell="C21" sqref="C21"/>
    </sheetView>
  </sheetViews>
  <sheetFormatPr defaultRowHeight="15.75" x14ac:dyDescent="0.25"/>
  <cols>
    <col min="1" max="1" width="10.5703125" style="60" customWidth="1"/>
    <col min="2" max="2" width="69.5703125" style="60" customWidth="1"/>
    <col min="3" max="3" width="15.28515625" style="60" customWidth="1"/>
    <col min="4" max="4" width="11.85546875" style="60" customWidth="1"/>
    <col min="5" max="5" width="14.7109375" style="60" customWidth="1"/>
    <col min="6" max="6" width="12.42578125" style="60" customWidth="1"/>
    <col min="7" max="7" width="12" style="60" customWidth="1"/>
    <col min="8" max="8" width="13.5703125" style="60" customWidth="1"/>
    <col min="9" max="16384" width="9.140625" style="60"/>
  </cols>
  <sheetData>
    <row r="1" spans="1:5" x14ac:dyDescent="0.25">
      <c r="A1" s="58" t="s">
        <v>65</v>
      </c>
      <c r="B1" s="58"/>
      <c r="C1" s="58"/>
      <c r="D1" s="59"/>
    </row>
    <row r="2" spans="1:5" x14ac:dyDescent="0.25">
      <c r="A2" s="61" t="s">
        <v>66</v>
      </c>
      <c r="B2" s="61"/>
      <c r="C2" s="61"/>
      <c r="D2" s="62"/>
    </row>
    <row r="3" spans="1:5" x14ac:dyDescent="0.25">
      <c r="A3" s="61" t="s">
        <v>67</v>
      </c>
      <c r="B3" s="61"/>
      <c r="C3" s="61"/>
      <c r="D3" s="62"/>
    </row>
    <row r="4" spans="1:5" x14ac:dyDescent="0.25">
      <c r="A4" s="58" t="s">
        <v>92</v>
      </c>
      <c r="B4" s="58"/>
      <c r="C4" s="58"/>
      <c r="D4" s="59"/>
    </row>
    <row r="5" spans="1:5" x14ac:dyDescent="0.25">
      <c r="A5" s="63"/>
      <c r="B5" s="63"/>
      <c r="C5" s="63"/>
      <c r="D5" s="1"/>
    </row>
    <row r="6" spans="1:5" x14ac:dyDescent="0.25">
      <c r="A6" s="62"/>
      <c r="B6" s="64" t="s">
        <v>68</v>
      </c>
      <c r="C6" s="65">
        <f>'1кв'!B45</f>
        <v>8693.7800000000007</v>
      </c>
      <c r="D6" s="66"/>
    </row>
    <row r="7" spans="1:5" x14ac:dyDescent="0.25">
      <c r="A7" s="67" t="s">
        <v>69</v>
      </c>
      <c r="B7" s="64" t="s">
        <v>93</v>
      </c>
      <c r="C7" s="65"/>
      <c r="D7" s="66"/>
    </row>
    <row r="8" spans="1:5" x14ac:dyDescent="0.25">
      <c r="B8" s="68" t="s">
        <v>70</v>
      </c>
      <c r="C8" s="69">
        <f>'1кв'!B47+'2кв'!B46+'3кв'!B47+'4кв'!B46</f>
        <v>75567.09</v>
      </c>
      <c r="D8" s="70"/>
    </row>
    <row r="9" spans="1:5" x14ac:dyDescent="0.25">
      <c r="B9" s="68" t="s">
        <v>71</v>
      </c>
      <c r="C9" s="69">
        <f>'1кв'!B48+'2кв'!B47+'3кв'!B48+'4кв'!B47</f>
        <v>1200</v>
      </c>
      <c r="D9" s="70"/>
    </row>
    <row r="10" spans="1:5" x14ac:dyDescent="0.25">
      <c r="A10" s="71"/>
      <c r="B10" s="68" t="s">
        <v>72</v>
      </c>
      <c r="C10" s="72">
        <f>SUM(C8:C9)</f>
        <v>76767.09</v>
      </c>
      <c r="D10" s="66"/>
    </row>
    <row r="11" spans="1:5" x14ac:dyDescent="0.25">
      <c r="A11" s="1"/>
      <c r="B11" s="73"/>
      <c r="C11" s="73"/>
      <c r="D11" s="74"/>
    </row>
    <row r="12" spans="1:5" x14ac:dyDescent="0.25">
      <c r="A12" s="75" t="s">
        <v>73</v>
      </c>
      <c r="B12" s="76" t="s">
        <v>43</v>
      </c>
      <c r="C12" s="69">
        <f>'1кв'!E22+'2кв'!E22+'3кв'!E22+'4кв'!E22</f>
        <v>52028.736000000012</v>
      </c>
      <c r="D12" s="74"/>
    </row>
    <row r="13" spans="1:5" x14ac:dyDescent="0.25">
      <c r="A13" s="75"/>
      <c r="B13" s="77" t="s">
        <v>42</v>
      </c>
      <c r="C13" s="69">
        <f>'1кв'!E23+'2кв'!E23+'3кв'!E23+'4кв'!E23</f>
        <v>14552.592000000001</v>
      </c>
      <c r="D13" s="74"/>
    </row>
    <row r="14" spans="1:5" x14ac:dyDescent="0.25">
      <c r="A14" s="1"/>
      <c r="B14" s="77" t="s">
        <v>30</v>
      </c>
      <c r="C14" s="69">
        <f>'1кв'!E24+'2кв'!E24+'3кв'!E24+'4кв'!E24</f>
        <v>153.5</v>
      </c>
      <c r="D14" s="74"/>
      <c r="E14" s="78"/>
    </row>
    <row r="15" spans="1:5" x14ac:dyDescent="0.25">
      <c r="A15" s="75"/>
      <c r="B15" s="79" t="s">
        <v>94</v>
      </c>
      <c r="C15" s="69">
        <f>'3кв'!E25</f>
        <v>1144.96</v>
      </c>
      <c r="D15" s="74"/>
    </row>
    <row r="16" spans="1:5" x14ac:dyDescent="0.25">
      <c r="A16" s="75"/>
      <c r="B16" s="80" t="s">
        <v>74</v>
      </c>
      <c r="C16" s="69">
        <f>SUM(C17:C19)</f>
        <v>49</v>
      </c>
      <c r="D16" s="74"/>
    </row>
    <row r="17" spans="1:5" x14ac:dyDescent="0.25">
      <c r="A17" s="75"/>
      <c r="B17" s="80" t="s">
        <v>75</v>
      </c>
      <c r="C17" s="69">
        <v>0</v>
      </c>
      <c r="D17" s="74"/>
    </row>
    <row r="18" spans="1:5" ht="31.5" x14ac:dyDescent="0.25">
      <c r="A18" s="75"/>
      <c r="B18" s="80" t="s">
        <v>76</v>
      </c>
      <c r="C18" s="69">
        <f>'1кв'!E25</f>
        <v>49</v>
      </c>
      <c r="D18" s="74"/>
    </row>
    <row r="19" spans="1:5" x14ac:dyDescent="0.25">
      <c r="A19" s="75"/>
      <c r="B19" s="80"/>
      <c r="C19" s="69"/>
      <c r="D19" s="74"/>
    </row>
    <row r="20" spans="1:5" x14ac:dyDescent="0.25">
      <c r="A20" s="1"/>
      <c r="B20" s="81" t="s">
        <v>77</v>
      </c>
      <c r="C20" s="72">
        <f>SUM(C12:C16)</f>
        <v>67928.788000000015</v>
      </c>
      <c r="D20" s="74"/>
      <c r="E20" s="78"/>
    </row>
    <row r="21" spans="1:5" x14ac:dyDescent="0.25">
      <c r="A21" s="1"/>
      <c r="B21" s="81" t="s">
        <v>78</v>
      </c>
      <c r="C21" s="72">
        <f>C6+C10-C20</f>
        <v>17532.08199999998</v>
      </c>
      <c r="D21" s="74"/>
    </row>
    <row r="22" spans="1:5" x14ac:dyDescent="0.25">
      <c r="A22" s="1"/>
      <c r="B22" s="67"/>
      <c r="C22" s="67"/>
      <c r="D22" s="74"/>
    </row>
    <row r="23" spans="1:5" x14ac:dyDescent="0.25">
      <c r="A23" s="1"/>
      <c r="B23" s="82" t="s">
        <v>79</v>
      </c>
      <c r="C23" s="82"/>
      <c r="D23" s="74"/>
    </row>
    <row r="24" spans="1:5" x14ac:dyDescent="0.25">
      <c r="A24" s="1"/>
      <c r="B24" s="82" t="s">
        <v>80</v>
      </c>
      <c r="C24" s="83">
        <v>6154.8</v>
      </c>
      <c r="D24" s="74"/>
    </row>
    <row r="25" spans="1:5" x14ac:dyDescent="0.25">
      <c r="A25" s="1"/>
      <c r="B25" s="84" t="s">
        <v>81</v>
      </c>
      <c r="C25" s="85">
        <v>7793.73</v>
      </c>
      <c r="D25" s="74"/>
    </row>
    <row r="26" spans="1:5" x14ac:dyDescent="0.25">
      <c r="A26" s="1"/>
      <c r="B26" s="82" t="s">
        <v>82</v>
      </c>
      <c r="C26" s="86">
        <f>C25-C24</f>
        <v>1638.9299999999994</v>
      </c>
      <c r="D26" s="74"/>
    </row>
    <row r="27" spans="1:5" x14ac:dyDescent="0.25">
      <c r="A27" s="1"/>
      <c r="B27" s="67"/>
      <c r="C27" s="67"/>
      <c r="D27" s="74"/>
    </row>
    <row r="28" spans="1:5" x14ac:dyDescent="0.25">
      <c r="A28" s="1"/>
      <c r="B28" s="67"/>
      <c r="C28" s="67"/>
      <c r="D28" s="74"/>
    </row>
    <row r="29" spans="1:5" x14ac:dyDescent="0.25">
      <c r="A29" s="1"/>
      <c r="B29" s="67"/>
      <c r="C29" s="67"/>
      <c r="D29" s="74"/>
    </row>
    <row r="30" spans="1:5" x14ac:dyDescent="0.25">
      <c r="A30" s="1"/>
      <c r="B30" s="67"/>
      <c r="C30" s="67"/>
      <c r="D30" s="74"/>
    </row>
    <row r="31" spans="1:5" x14ac:dyDescent="0.25">
      <c r="A31" s="1" t="s">
        <v>83</v>
      </c>
      <c r="B31" s="67" t="s">
        <v>84</v>
      </c>
      <c r="C31" s="67"/>
      <c r="D31" s="74"/>
    </row>
    <row r="32" spans="1:5" x14ac:dyDescent="0.25">
      <c r="A32" s="1"/>
      <c r="B32" s="67" t="s">
        <v>85</v>
      </c>
      <c r="C32" s="67"/>
      <c r="D32" s="74"/>
    </row>
    <row r="33" spans="1:4" x14ac:dyDescent="0.25">
      <c r="A33" s="1"/>
      <c r="B33" s="67" t="s">
        <v>86</v>
      </c>
      <c r="C33" s="67"/>
      <c r="D33" s="74"/>
    </row>
    <row r="34" spans="1:4" x14ac:dyDescent="0.25">
      <c r="A34" s="1"/>
      <c r="B34" s="67"/>
      <c r="C34" s="67"/>
      <c r="D34" s="74"/>
    </row>
    <row r="35" spans="1:4" x14ac:dyDescent="0.25">
      <c r="A35" s="1"/>
      <c r="B35" s="67"/>
      <c r="C35" s="67"/>
      <c r="D35" s="74"/>
    </row>
    <row r="36" spans="1:4" x14ac:dyDescent="0.25">
      <c r="A36" s="1"/>
      <c r="B36" s="67" t="s">
        <v>87</v>
      </c>
      <c r="C36" s="67"/>
      <c r="D36" s="74"/>
    </row>
    <row r="37" spans="1:4" x14ac:dyDescent="0.25">
      <c r="A37" s="1"/>
      <c r="B37" s="67"/>
      <c r="C37" s="67"/>
      <c r="D37" s="74"/>
    </row>
    <row r="38" spans="1:4" x14ac:dyDescent="0.25">
      <c r="A38" s="1"/>
      <c r="B38" s="67"/>
      <c r="C38" s="67"/>
      <c r="D38" s="74"/>
    </row>
    <row r="39" spans="1:4" x14ac:dyDescent="0.25">
      <c r="A39" s="1"/>
      <c r="B39" s="67"/>
      <c r="C39" s="67"/>
      <c r="D39" s="74"/>
    </row>
    <row r="40" spans="1:4" x14ac:dyDescent="0.25">
      <c r="A40" s="1"/>
      <c r="B40" s="67"/>
      <c r="C40" s="67"/>
      <c r="D40" s="74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2025-02-27T12:53:43Z</dcterms:modified>
</cp:coreProperties>
</file>